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01 MP3 MUSICA VARIOS\Jimmy Respaldo\Clases\Administracion de Operaciones\Administracion Produccion y Operaciones\Operaciones\Planificacion produccion UAC\"/>
    </mc:Choice>
  </mc:AlternateContent>
  <xr:revisionPtr revIDLastSave="0" documentId="13_ncr:1_{0E5C0066-7F9A-48C2-B176-3E1CF584C3EB}" xr6:coauthVersionLast="34" xr6:coauthVersionMax="34" xr10:uidLastSave="{00000000-0000-0000-0000-000000000000}"/>
  <bookViews>
    <workbookView xWindow="480" yWindow="60" windowWidth="12915" windowHeight="7485" xr2:uid="{00000000-000D-0000-FFFF-FFFF00000000}"/>
  </bookViews>
  <sheets>
    <sheet name="Hoja1" sheetId="1" r:id="rId1"/>
    <sheet name="Hoja2" sheetId="2" r:id="rId2"/>
    <sheet name="Hoja3" sheetId="3" r:id="rId3"/>
  </sheets>
  <calcPr calcId="179017" calcOnSave="0"/>
</workbook>
</file>

<file path=xl/calcChain.xml><?xml version="1.0" encoding="utf-8"?>
<calcChain xmlns="http://schemas.openxmlformats.org/spreadsheetml/2006/main">
  <c r="B21" i="1" l="1"/>
  <c r="H21" i="1"/>
  <c r="H27" i="1"/>
  <c r="D7" i="1"/>
  <c r="E7" i="1"/>
  <c r="F7" i="1"/>
  <c r="G7" i="1"/>
  <c r="H7" i="1"/>
  <c r="I7" i="1"/>
  <c r="J7" i="1"/>
  <c r="K7" i="1"/>
  <c r="L7" i="1"/>
  <c r="M7" i="1"/>
  <c r="N7" i="1"/>
  <c r="C7" i="1"/>
  <c r="G5" i="1"/>
  <c r="H5" i="1"/>
  <c r="I5" i="1"/>
  <c r="J5" i="1"/>
  <c r="K5" i="1"/>
  <c r="L5" i="1"/>
  <c r="M5" i="1"/>
  <c r="N5" i="1"/>
  <c r="D5" i="1"/>
  <c r="E5" i="1"/>
  <c r="F5" i="1"/>
  <c r="C5" i="1"/>
  <c r="D22" i="1"/>
  <c r="D20" i="1"/>
  <c r="E20" i="1" s="1"/>
  <c r="G20" i="1" s="1"/>
  <c r="C16" i="1"/>
  <c r="D16" i="1" s="1"/>
  <c r="E16" i="1" s="1"/>
  <c r="O3" i="1"/>
  <c r="G16" i="1" l="1"/>
  <c r="F16" i="1"/>
  <c r="H16" i="1"/>
  <c r="C17" i="1"/>
  <c r="D17" i="1" s="1"/>
  <c r="E17" i="1" s="1"/>
  <c r="F20" i="1"/>
  <c r="H20" i="1" s="1"/>
  <c r="E22" i="1" l="1"/>
  <c r="G17" i="1"/>
  <c r="G22" i="1" s="1"/>
  <c r="F17" i="1"/>
  <c r="F22" i="1" s="1"/>
  <c r="H22" i="1" l="1"/>
  <c r="H23" i="1" s="1"/>
  <c r="H17" i="1"/>
  <c r="H18" i="1" s="1"/>
</calcChain>
</file>

<file path=xl/sharedStrings.xml><?xml version="1.0" encoding="utf-8"?>
<sst xmlns="http://schemas.openxmlformats.org/spreadsheetml/2006/main" count="47" uniqueCount="44">
  <si>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</si>
  <si>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</si>
  <si>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</si>
  <si>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</si>
  <si>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</si>
  <si>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</si>
  <si>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</si>
  <si>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</si>
  <si>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</si>
  <si>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</si>
  <si>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</si>
  <si>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</si>
  <si>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Dias</t>
  </si>
  <si>
    <t>Empleados a Tpo completo</t>
  </si>
  <si>
    <t>Empleados a tpo Parcial</t>
  </si>
  <si>
    <t xml:space="preserve">Empleado de Tiempo Completo (directo) </t>
  </si>
  <si>
    <t xml:space="preserve">Tarifa Promedio </t>
  </si>
  <si>
    <t xml:space="preserve">Prestaciones </t>
  </si>
  <si>
    <t xml:space="preserve">Costos Administrativos </t>
  </si>
  <si>
    <t xml:space="preserve">Empleado de tiempo Parcial </t>
  </si>
  <si>
    <t xml:space="preserve">Tarifa promedio de pago </t>
  </si>
  <si>
    <t xml:space="preserve">Otros Costos </t>
  </si>
  <si>
    <t xml:space="preserve">Subcontratación de puestos a tiempo completo </t>
  </si>
  <si>
    <t xml:space="preserve">1,6 millones </t>
  </si>
  <si>
    <t xml:space="preserve">Subcontratación de puestos a tiempo parcial </t>
  </si>
  <si>
    <t xml:space="preserve">1,85 millones </t>
  </si>
  <si>
    <t>PLAN 1</t>
  </si>
  <si>
    <t>Total</t>
  </si>
  <si>
    <t>120 Tpo parcial</t>
  </si>
  <si>
    <t>Dias Año</t>
  </si>
  <si>
    <t>116 Tpo completo directo</t>
  </si>
  <si>
    <t>Costo Anual Hora</t>
  </si>
  <si>
    <t>Prestaciones</t>
  </si>
  <si>
    <t>Costos Administrativos</t>
  </si>
  <si>
    <t>Ctotal</t>
  </si>
  <si>
    <t>Plan 2</t>
  </si>
  <si>
    <t>Nivel mas bajo</t>
  </si>
  <si>
    <t>Subcontratar</t>
  </si>
  <si>
    <t>120 parcial</t>
  </si>
  <si>
    <t>Dias Tpo completo</t>
  </si>
  <si>
    <t>FTE</t>
  </si>
  <si>
    <t>Plan 3</t>
  </si>
  <si>
    <t>sucontratar</t>
  </si>
  <si>
    <t>Horas empleados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</si>
</sst>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 readingOrder="1"/>
    </xf>
    <xf numFmtId="0" fontId="2" fillId="0" borderId="2" xfId="0" applyFont="1" applyBorder="1" applyAlignment="1">
      <alignment horizontal="center" wrapText="1" readingOrder="1"/>
    </xf>
    <xf numFmtId="0" fontId="4" fillId="0" borderId="0" xfId="0" applyFont="1"/>
    <xf numFmtId="0" fontId="6" fillId="3" borderId="5" xfId="0" applyFont="1" applyFill="1" applyBorder="1" applyAlignment="1">
      <alignment horizontal="left" vertical="top" wrapText="1" readingOrder="1"/>
    </xf>
    <xf numFmtId="0" fontId="6" fillId="4" borderId="6" xfId="0" applyFont="1" applyFill="1" applyBorder="1" applyAlignment="1">
      <alignment horizontal="left" vertical="top" wrapText="1" readingOrder="1"/>
    </xf>
    <xf numFmtId="0" fontId="6" fillId="3" borderId="6" xfId="0" applyFont="1" applyFill="1" applyBorder="1" applyAlignment="1">
      <alignment horizontal="left" vertical="top" wrapText="1" readingOrder="1"/>
    </xf>
    <xf numFmtId="0" fontId="3" fillId="0" borderId="0" xfId="0" applyFont="1" applyBorder="1" applyAlignment="1">
      <alignment horizontal="center" wrapText="1" readingOrder="1"/>
    </xf>
    <xf numFmtId="0" fontId="2" fillId="0" borderId="0" xfId="0" applyFont="1" applyBorder="1" applyAlignment="1">
      <alignment horizontal="center" wrapText="1" readingOrder="1"/>
    </xf>
    <xf numFmtId="164" fontId="4" fillId="0" borderId="0" xfId="1" applyFont="1"/>
    <xf numFmtId="164" fontId="4" fillId="0" borderId="0" xfId="0" applyNumberFormat="1" applyFont="1"/>
    <xf numFmtId="9" fontId="6" fillId="4" borderId="6" xfId="0" applyNumberFormat="1" applyFont="1" applyFill="1" applyBorder="1" applyAlignment="1">
      <alignment horizontal="left" vertical="top" wrapText="1" readingOrder="1"/>
    </xf>
    <xf numFmtId="9" fontId="6" fillId="3" borderId="6" xfId="0" applyNumberFormat="1" applyFont="1" applyFill="1" applyBorder="1" applyAlignment="1">
      <alignment horizontal="left" vertical="top" wrapText="1" readingOrder="1"/>
    </xf>
    <xf numFmtId="164" fontId="8" fillId="0" borderId="0" xfId="0" applyNumberFormat="1" applyFont="1"/>
    <xf numFmtId="0" fontId="5" fillId="2" borderId="3" xfId="0" applyFont="1" applyFill="1" applyBorder="1" applyAlignment="1">
      <alignment horizontal="left" vertical="top" wrapText="1" readingOrder="1"/>
    </xf>
    <xf numFmtId="0" fontId="5" fillId="2" borderId="4" xfId="0" applyFont="1" applyFill="1" applyBorder="1" applyAlignment="1">
      <alignment horizontal="left" vertical="top" wrapText="1" readingOrder="1"/>
    </xf>
    <xf numFmtId="0" fontId="7" fillId="2" borderId="7" xfId="0" applyFont="1" applyFill="1" applyBorder="1" applyAlignment="1">
      <alignment horizontal="left" vertical="top" wrapText="1" readingOrder="1"/>
    </xf>
    <xf numFmtId="0" fontId="7" fillId="2" borderId="8" xfId="0" applyFont="1" applyFill="1" applyBorder="1" applyAlignment="1">
      <alignment horizontal="left" vertical="top" wrapText="1" readingOrder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A7" workbookViewId="0">
      <selection activeCell="J22" sqref="J22"/>
    </sheetView>
  </sheetViews>
  <sheetFormatPr baseColWidth="10" defaultColWidth="23.42578125" defaultRowHeight="12.75" x14ac:dyDescent="0.2"/>
  <cols>
    <col min="1" max="1" width="23.42578125" style="4"/>
    <col min="2" max="2" width="15" style="4" customWidth="1"/>
    <col min="3" max="3" width="8" style="4" bestFit="1" customWidth="1"/>
    <col min="4" max="5" width="14.7109375" style="4" bestFit="1" customWidth="1"/>
    <col min="6" max="6" width="12.42578125" style="4" bestFit="1" customWidth="1"/>
    <col min="7" max="7" width="19.42578125" style="4" bestFit="1" customWidth="1"/>
    <col min="8" max="8" width="14.42578125" style="4" customWidth="1"/>
    <col min="9" max="9" width="6" style="4" bestFit="1" customWidth="1"/>
    <col min="10" max="10" width="5" style="4" bestFit="1" customWidth="1"/>
    <col min="11" max="11" width="4.5703125" style="4" bestFit="1" customWidth="1"/>
    <col min="12" max="14" width="5" style="4" bestFit="1" customWidth="1"/>
    <col min="15" max="15" width="3.85546875" style="4" customWidth="1"/>
    <col min="16" max="16384" width="23.42578125" style="4"/>
  </cols>
  <sheetData>
    <row r="1" spans="1:18" ht="13.5" thickBot="1" x14ac:dyDescent="0.25"/>
    <row r="2" spans="1:18" ht="26.25" thickBot="1" x14ac:dyDescent="0.25"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8" t="s">
        <v>27</v>
      </c>
      <c r="Q2" s="15" t="s">
        <v>15</v>
      </c>
      <c r="R2" s="16"/>
    </row>
    <row r="3" spans="1:18" ht="14.25" thickTop="1" thickBot="1" x14ac:dyDescent="0.25">
      <c r="B3" s="3" t="s">
        <v>12</v>
      </c>
      <c r="C3" s="3">
        <v>22</v>
      </c>
      <c r="D3" s="3">
        <v>20</v>
      </c>
      <c r="E3" s="3">
        <v>21</v>
      </c>
      <c r="F3" s="3">
        <v>22</v>
      </c>
      <c r="G3" s="3">
        <v>21</v>
      </c>
      <c r="H3" s="3">
        <v>20</v>
      </c>
      <c r="I3" s="3">
        <v>21</v>
      </c>
      <c r="J3" s="3">
        <v>21</v>
      </c>
      <c r="K3" s="3">
        <v>21</v>
      </c>
      <c r="L3" s="3">
        <v>23</v>
      </c>
      <c r="M3" s="3">
        <v>18</v>
      </c>
      <c r="N3" s="3">
        <v>22</v>
      </c>
      <c r="O3" s="9">
        <f>SUM(C3:N3)</f>
        <v>252</v>
      </c>
      <c r="Q3" s="5" t="s">
        <v>16</v>
      </c>
      <c r="R3" s="5">
        <v>4.45</v>
      </c>
    </row>
    <row r="4" spans="1:18" ht="26.25" thickBot="1" x14ac:dyDescent="0.25">
      <c r="B4" s="3" t="s">
        <v>13</v>
      </c>
      <c r="C4" s="3">
        <v>66</v>
      </c>
      <c r="D4" s="3">
        <v>28</v>
      </c>
      <c r="E4" s="3">
        <v>130</v>
      </c>
      <c r="F4" s="3">
        <v>90</v>
      </c>
      <c r="G4" s="3">
        <v>195</v>
      </c>
      <c r="H4" s="3">
        <v>290</v>
      </c>
      <c r="I4" s="3">
        <v>325</v>
      </c>
      <c r="J4" s="3">
        <v>92</v>
      </c>
      <c r="K4" s="3">
        <v>45</v>
      </c>
      <c r="L4" s="3">
        <v>32</v>
      </c>
      <c r="M4" s="3">
        <v>29</v>
      </c>
      <c r="N4" s="3">
        <v>60</v>
      </c>
      <c r="O4" s="9"/>
      <c r="Q4" s="6" t="s">
        <v>17</v>
      </c>
      <c r="R4" s="12">
        <v>0.17</v>
      </c>
    </row>
    <row r="5" spans="1:18" ht="13.5" thickBot="1" x14ac:dyDescent="0.25">
      <c r="B5" s="4" t="s">
        <v>39</v>
      </c>
      <c r="C5" s="4">
        <f>C4*C3</f>
        <v>1452</v>
      </c>
      <c r="D5" s="4">
        <f t="shared" ref="D5:G5" si="0">D4*D3</f>
        <v>560</v>
      </c>
      <c r="E5" s="4">
        <f t="shared" si="0"/>
        <v>2730</v>
      </c>
      <c r="F5" s="4">
        <f t="shared" si="0"/>
        <v>1980</v>
      </c>
      <c r="G5" s="4">
        <f t="shared" si="0"/>
        <v>4095</v>
      </c>
      <c r="H5" s="4">
        <f t="shared" ref="H5" si="1">H4*H3</f>
        <v>5800</v>
      </c>
      <c r="I5" s="4">
        <f t="shared" ref="I5" si="2">I4*I3</f>
        <v>6825</v>
      </c>
      <c r="J5" s="4">
        <f t="shared" ref="J5:K5" si="3">J4*J3</f>
        <v>1932</v>
      </c>
      <c r="K5" s="4">
        <f t="shared" si="3"/>
        <v>945</v>
      </c>
      <c r="L5" s="4">
        <f t="shared" ref="L5" si="4">L4*L3</f>
        <v>736</v>
      </c>
      <c r="M5" s="4">
        <f t="shared" ref="M5" si="5">M4*M3</f>
        <v>522</v>
      </c>
      <c r="N5" s="4">
        <f t="shared" ref="N5" si="6">N4*N3</f>
        <v>1320</v>
      </c>
      <c r="O5" s="9"/>
      <c r="Q5" s="7" t="s">
        <v>18</v>
      </c>
      <c r="R5" s="13">
        <v>0.2</v>
      </c>
    </row>
    <row r="6" spans="1:18" ht="26.25" thickBot="1" x14ac:dyDescent="0.25">
      <c r="B6" s="3" t="s">
        <v>14</v>
      </c>
      <c r="C6" s="3">
        <v>41</v>
      </c>
      <c r="D6" s="3">
        <v>75</v>
      </c>
      <c r="E6" s="3">
        <v>72</v>
      </c>
      <c r="F6" s="3">
        <v>68</v>
      </c>
      <c r="G6" s="3">
        <v>72</v>
      </c>
      <c r="H6" s="3">
        <v>302</v>
      </c>
      <c r="I6" s="3">
        <v>576</v>
      </c>
      <c r="J6" s="3">
        <v>72</v>
      </c>
      <c r="K6" s="3">
        <v>0</v>
      </c>
      <c r="L6" s="3">
        <v>68</v>
      </c>
      <c r="M6" s="3">
        <v>84</v>
      </c>
      <c r="N6" s="3">
        <v>27</v>
      </c>
      <c r="Q6" s="17" t="s">
        <v>19</v>
      </c>
      <c r="R6" s="18"/>
    </row>
    <row r="7" spans="1:18" ht="13.5" thickBot="1" x14ac:dyDescent="0.25">
      <c r="B7" s="4" t="s">
        <v>40</v>
      </c>
      <c r="C7" s="4">
        <f>C6*C3</f>
        <v>902</v>
      </c>
      <c r="D7" s="4">
        <f t="shared" ref="D7:N7" si="7">D6*D3</f>
        <v>1500</v>
      </c>
      <c r="E7" s="4">
        <f t="shared" si="7"/>
        <v>1512</v>
      </c>
      <c r="F7" s="4">
        <f t="shared" si="7"/>
        <v>1496</v>
      </c>
      <c r="G7" s="4">
        <f t="shared" si="7"/>
        <v>1512</v>
      </c>
      <c r="H7" s="4">
        <f t="shared" si="7"/>
        <v>6040</v>
      </c>
      <c r="I7" s="4">
        <f t="shared" si="7"/>
        <v>12096</v>
      </c>
      <c r="J7" s="4">
        <f t="shared" si="7"/>
        <v>1512</v>
      </c>
      <c r="K7" s="4">
        <f t="shared" si="7"/>
        <v>0</v>
      </c>
      <c r="L7" s="4">
        <f t="shared" si="7"/>
        <v>1564</v>
      </c>
      <c r="M7" s="4">
        <f t="shared" si="7"/>
        <v>1512</v>
      </c>
      <c r="N7" s="4">
        <f t="shared" si="7"/>
        <v>594</v>
      </c>
      <c r="Q7" s="7" t="s">
        <v>20</v>
      </c>
      <c r="R7" s="7">
        <v>4.03</v>
      </c>
    </row>
    <row r="8" spans="1:18" ht="13.5" thickBot="1" x14ac:dyDescent="0.25">
      <c r="Q8" s="6" t="s">
        <v>17</v>
      </c>
      <c r="R8" s="12">
        <v>0.11</v>
      </c>
    </row>
    <row r="9" spans="1:18" ht="13.5" thickBot="1" x14ac:dyDescent="0.25">
      <c r="Q9" s="7" t="s">
        <v>18</v>
      </c>
      <c r="R9" s="13">
        <v>0.25</v>
      </c>
    </row>
    <row r="10" spans="1:18" ht="13.5" thickBot="1" x14ac:dyDescent="0.25">
      <c r="Q10" s="17" t="s">
        <v>21</v>
      </c>
      <c r="R10" s="18"/>
    </row>
    <row r="11" spans="1:18" ht="26.25" thickBot="1" x14ac:dyDescent="0.25">
      <c r="Q11" s="7" t="s">
        <v>22</v>
      </c>
      <c r="R11" s="7" t="s">
        <v>23</v>
      </c>
    </row>
    <row r="12" spans="1:18" ht="26.25" thickBot="1" x14ac:dyDescent="0.25">
      <c r="Q12" s="6" t="s">
        <v>24</v>
      </c>
      <c r="R12" s="6" t="s">
        <v>25</v>
      </c>
    </row>
    <row r="14" spans="1:18" x14ac:dyDescent="0.2">
      <c r="B14" s="4" t="s">
        <v>26</v>
      </c>
    </row>
    <row r="15" spans="1:18" s="19" customFormat="1" ht="25.5" x14ac:dyDescent="0.2">
      <c r="C15" s="20" t="s">
        <v>29</v>
      </c>
      <c r="D15" s="20" t="s">
        <v>43</v>
      </c>
      <c r="E15" s="20" t="s">
        <v>31</v>
      </c>
      <c r="F15" s="20" t="s">
        <v>32</v>
      </c>
      <c r="G15" s="20" t="s">
        <v>33</v>
      </c>
    </row>
    <row r="16" spans="1:18" x14ac:dyDescent="0.2">
      <c r="A16" s="4" t="s">
        <v>30</v>
      </c>
      <c r="B16" s="4">
        <v>116</v>
      </c>
      <c r="C16" s="4">
        <f>O3</f>
        <v>252</v>
      </c>
      <c r="D16" s="10">
        <f>8*C16*B16</f>
        <v>233856</v>
      </c>
      <c r="E16" s="10">
        <f>D16*R3</f>
        <v>1040659.2000000001</v>
      </c>
      <c r="F16" s="11">
        <f>E16*R4</f>
        <v>176912.06400000001</v>
      </c>
      <c r="G16" s="11">
        <f>R5*E16</f>
        <v>208131.84000000003</v>
      </c>
      <c r="H16" s="11">
        <f>SUM(E16:G16)</f>
        <v>1425703.1040000001</v>
      </c>
    </row>
    <row r="17" spans="1:8" x14ac:dyDescent="0.2">
      <c r="A17" s="4" t="s">
        <v>28</v>
      </c>
      <c r="B17" s="4">
        <v>120</v>
      </c>
      <c r="C17" s="4">
        <f>C16</f>
        <v>252</v>
      </c>
      <c r="D17" s="10">
        <f>8*C17*B17</f>
        <v>241920</v>
      </c>
      <c r="E17" s="10">
        <f>D17*R7</f>
        <v>974937.60000000009</v>
      </c>
      <c r="F17" s="11">
        <f>E17*R8</f>
        <v>107243.13600000001</v>
      </c>
      <c r="G17" s="11">
        <f>R9*E17</f>
        <v>243734.40000000002</v>
      </c>
      <c r="H17" s="11">
        <f>SUM(E17:G17)</f>
        <v>1325915.1359999999</v>
      </c>
    </row>
    <row r="18" spans="1:8" x14ac:dyDescent="0.2">
      <c r="G18" s="4" t="s">
        <v>34</v>
      </c>
      <c r="H18" s="14">
        <f>SUM(H16:H17)</f>
        <v>2751618.24</v>
      </c>
    </row>
    <row r="19" spans="1:8" x14ac:dyDescent="0.2">
      <c r="B19" s="4" t="s">
        <v>35</v>
      </c>
    </row>
    <row r="20" spans="1:8" x14ac:dyDescent="0.2">
      <c r="A20" s="4" t="s">
        <v>36</v>
      </c>
      <c r="B20" s="4">
        <v>28</v>
      </c>
      <c r="C20" s="4">
        <v>252</v>
      </c>
      <c r="D20" s="10">
        <f>8*C20*B20</f>
        <v>56448</v>
      </c>
      <c r="E20" s="11">
        <f>D20*R3</f>
        <v>251193.60000000001</v>
      </c>
      <c r="F20" s="11">
        <f>E20*R4</f>
        <v>42702.912000000004</v>
      </c>
      <c r="G20" s="11">
        <f>E20*R5</f>
        <v>50238.720000000001</v>
      </c>
      <c r="H20" s="11">
        <f>SUM(E20:G20)</f>
        <v>344135.23199999996</v>
      </c>
    </row>
    <row r="21" spans="1:8" x14ac:dyDescent="0.2">
      <c r="A21" s="4" t="s">
        <v>37</v>
      </c>
      <c r="B21" s="4">
        <f>116-B20</f>
        <v>88</v>
      </c>
      <c r="C21" s="4">
        <v>252</v>
      </c>
      <c r="H21" s="10">
        <f>1600000*B21/B16</f>
        <v>1213793.1034482759</v>
      </c>
    </row>
    <row r="22" spans="1:8" x14ac:dyDescent="0.2">
      <c r="A22" s="4" t="s">
        <v>38</v>
      </c>
      <c r="B22" s="4">
        <v>120</v>
      </c>
      <c r="C22" s="4">
        <v>252</v>
      </c>
      <c r="D22" s="10">
        <f>8*C22*B22</f>
        <v>241920</v>
      </c>
      <c r="E22" s="11">
        <f>E17</f>
        <v>974937.60000000009</v>
      </c>
      <c r="F22" s="11">
        <f>F17</f>
        <v>107243.13600000001</v>
      </c>
      <c r="G22" s="11">
        <f>G17</f>
        <v>243734.40000000002</v>
      </c>
      <c r="H22" s="11">
        <f>SUM(E22:G22)</f>
        <v>1325915.1359999999</v>
      </c>
    </row>
    <row r="23" spans="1:8" x14ac:dyDescent="0.2">
      <c r="H23" s="14">
        <f>SUM(H20:H22)</f>
        <v>2883843.4714482757</v>
      </c>
    </row>
    <row r="24" spans="1:8" x14ac:dyDescent="0.2">
      <c r="B24" s="4" t="s">
        <v>41</v>
      </c>
    </row>
    <row r="25" spans="1:8" x14ac:dyDescent="0.2">
      <c r="A25" s="4" t="s">
        <v>37</v>
      </c>
      <c r="B25" s="4">
        <v>116</v>
      </c>
      <c r="H25" s="11">
        <v>1600000</v>
      </c>
    </row>
    <row r="26" spans="1:8" x14ac:dyDescent="0.2">
      <c r="A26" s="4" t="s">
        <v>42</v>
      </c>
      <c r="B26" s="4">
        <v>120</v>
      </c>
      <c r="H26" s="11">
        <v>1850000</v>
      </c>
    </row>
    <row r="27" spans="1:8" x14ac:dyDescent="0.2">
      <c r="H27" s="14">
        <f>SUM(H25:H26)</f>
        <v>3450000</v>
      </c>
    </row>
  </sheetData>
  <mergeCells count="3">
    <mergeCell ref="Q2:R2"/>
    <mergeCell ref="Q6:R6"/>
    <mergeCell ref="Q10:R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jwalker</dc:creator>
  <cp:lastModifiedBy>ENTHALPY</cp:lastModifiedBy>
  <dcterms:created xsi:type="dcterms:W3CDTF">2014-06-13T01:46:03Z</dcterms:created>
  <dcterms:modified xsi:type="dcterms:W3CDTF">2018-07-05T01:29:40Z</dcterms:modified>
</cp:coreProperties>
</file>